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980" windowHeight="5400" activeTab="0"/>
  </bookViews>
  <sheets>
    <sheet name="zał. 4a" sheetId="1" r:id="rId1"/>
    <sheet name="Arkusz2" sheetId="2" r:id="rId2"/>
    <sheet name="Arkusz3" sheetId="3" r:id="rId3"/>
  </sheets>
  <definedNames>
    <definedName name="_xlnm.Print_Area" localSheetId="0">'zał. 4a'!$A$1:$J$46</definedName>
  </definedNames>
  <calcPr fullCalcOnLoad="1"/>
</workbook>
</file>

<file path=xl/sharedStrings.xml><?xml version="1.0" encoding="utf-8"?>
<sst xmlns="http://schemas.openxmlformats.org/spreadsheetml/2006/main" count="141" uniqueCount="81">
  <si>
    <t>Dział</t>
  </si>
  <si>
    <t>Rozdział</t>
  </si>
  <si>
    <t>RAZEM</t>
  </si>
  <si>
    <t>DZIAŁ 600 - TRANSPORT I ŁĄCZNOŚĆ</t>
  </si>
  <si>
    <t>Lp.</t>
  </si>
  <si>
    <t>Nazwa zadania inwestycyjnego</t>
  </si>
  <si>
    <t>Łączne koszty finansowe</t>
  </si>
  <si>
    <t xml:space="preserve">Planowane wydatki </t>
  </si>
  <si>
    <t>z tego źródła finansowania</t>
  </si>
  <si>
    <t>dochody własne jst</t>
  </si>
  <si>
    <t>kredyty i pożyczki</t>
  </si>
  <si>
    <t>Srodki pochodzące z innych źródeł</t>
  </si>
  <si>
    <t>Środki wymienione w art.. 5 ust. 1 pkt 2 i 3 u.f.p.</t>
  </si>
  <si>
    <t>Jednostka organizacyjna realizująca program lub koordynująca wykonanie programu</t>
  </si>
  <si>
    <t>Budowa ulic osiedla INPART w Niekaninie</t>
  </si>
  <si>
    <t>Dokumentacja ul. Piastowskiej w Dźwirzynie</t>
  </si>
  <si>
    <t>Dokumentacja ulic w Budzistowie</t>
  </si>
  <si>
    <t>Budowa chodnika przy ul. Jałowcowej w Grzybowie</t>
  </si>
  <si>
    <t>Rozbudowa kanalizacji w Zieleniewie, Kądzielnie i Niekaninie</t>
  </si>
  <si>
    <t>Rozbudowa wodociągów w Zieleniewie, Karcinie, Grzybowie, Przećminie i Korzyścienku</t>
  </si>
  <si>
    <t>Budowa przyłączy do kanalizacji budowanych z Funduszu Spójności</t>
  </si>
  <si>
    <t>Budowa oświetlenia w Grzybowie - ul. Gajowa, Malinowa, Wrzosowa, Masztowa, Przybrzeżna</t>
  </si>
  <si>
    <t>Budowa oświetlenia w Grzybowie - ul. Cicha, Jesienna i  Ogrodowa</t>
  </si>
  <si>
    <t>Budowa oświetlenia w Zieleniewie - ul. Malinowa, Śliwkowa, Morelowa, Brzoskwiniowa i Hetmańska</t>
  </si>
  <si>
    <t>Budowa oświetlenia Al. Południowej w Dźwirzynie</t>
  </si>
  <si>
    <t>Budowa oświetlenia dróg w Niekaninie</t>
  </si>
  <si>
    <t>Dokumentacja oświetlenia ulic w Sarbii i Rościęcinie</t>
  </si>
  <si>
    <t>DZIAŁ 926 - KULTURA FIZYCZNA I SPORT</t>
  </si>
  <si>
    <t>Budowa ogrodzenia boiska w Sarbii</t>
  </si>
  <si>
    <t>Budowa Centrum Sportu i Rekreacji w Dźwirzynie</t>
  </si>
  <si>
    <t>Budowa placu gier w Niekaninie</t>
  </si>
  <si>
    <t>Dokumentacja na  modernizację świetlicy w Kądzielnie</t>
  </si>
  <si>
    <t xml:space="preserve">Przebudowa drogi gminnej Grzybowo (ul. Szkolna)  - Korzystno </t>
  </si>
  <si>
    <t>Budowa chodnika przy drodze powiatowej w Dźwirzynie - ul. Wyzwolenia</t>
  </si>
  <si>
    <t>Budowa chodnika przy drodze powiatowej w Grzybowie - ul. Borkowska</t>
  </si>
  <si>
    <t xml:space="preserve">Rok budżetowy 2007 </t>
  </si>
  <si>
    <t>Gmina Kołobrzeg</t>
  </si>
  <si>
    <t>OGÓŁEM</t>
  </si>
  <si>
    <t>Budowa zespołu rekreacyjno - sportowego w Budzistowie</t>
  </si>
  <si>
    <t>Kształtowanie przestrzeni publicznej wokół zabytkowego kościoła w centrum Sarbii</t>
  </si>
  <si>
    <t>Budowa Gminnego Centrum Sportu i Rekreacji w Dźwirzynie</t>
  </si>
  <si>
    <t>Przebudowa ul. Bałtyckiej w Grzybowie</t>
  </si>
  <si>
    <t>DZIAŁ 750 - ADMINISTRACJA PUBLICZNA</t>
  </si>
  <si>
    <t>Budowa chodników przy drodze powiatowej Niekanin-Pustary</t>
  </si>
  <si>
    <t>Budowa dróg, chodników, ścieżki</t>
  </si>
  <si>
    <t>Zakupy inwestycyjne</t>
  </si>
  <si>
    <t>Przebudowa drogi nr 0152Z Mrzeżyno-Dźwirzyno-Kołobrzeg, na odcinku od km 3+285 w m. Dźwirzyno do skrzyżowania z drogą wojewódzką nr 109 w m. Mrzeżyno wraz z przebudową mostu nad kanałem Resko</t>
  </si>
  <si>
    <t xml:space="preserve">PLAN WYDATKÓW NA ZADANIA INWESTYCYJNE GMINY NA 2010 ROK </t>
  </si>
  <si>
    <t xml:space="preserve">Rok budżetowy 2010 </t>
  </si>
  <si>
    <t>Budowa Urzędu Gminy</t>
  </si>
  <si>
    <t>Budowa sanitariatu przy ul. Bałtyckiej w Grzybowie</t>
  </si>
  <si>
    <t>Budowa sanitariatu przy ul. Plażowej w Grzybowie</t>
  </si>
  <si>
    <t>Budowa sanitariatu w Dźwirzynie</t>
  </si>
  <si>
    <t>DZIAŁ 900 - Gospodarka komunalna i ochrona środowiska</t>
  </si>
  <si>
    <t>Przebudowa drogi gminnej Grzybowo - Korzystno etap II</t>
  </si>
  <si>
    <t>DZIAŁ 921 - Kultura i ochrona dziedzictwa narodowego</t>
  </si>
  <si>
    <t>Termomodernizacja świetlicy wiejskiej w Bogusławcu</t>
  </si>
  <si>
    <t>Budowa miejsc siedzących na boisku piłkarskim w Obrotach</t>
  </si>
  <si>
    <t>Budowa sceny drewnianej z zadaszeniem (Fundusz Sołecki)</t>
  </si>
  <si>
    <t>Budowa sanitariatów</t>
  </si>
  <si>
    <t>Termomodernizacja swietlic</t>
  </si>
  <si>
    <t>Obiekty sportowe</t>
  </si>
  <si>
    <t>Urząd Gminy</t>
  </si>
  <si>
    <t>Budowa ścieżki rowerowej Ustronie Morskie – Kołobrzeg - Dźwirzyno oraz Miasto Barth w ramach międzynarodowej nadmorskiej trasy rowerowej nr 10 : odcinek Kołobrzeg - Dźwirzyno</t>
  </si>
  <si>
    <t>DZIAŁ 630 - TURYSTYKA</t>
  </si>
  <si>
    <t>Termomodernizacja świetlicy wiejskiej w Przećminie</t>
  </si>
  <si>
    <t>Termomodernizacja świetlicy wiejskiej w Korzystnie</t>
  </si>
  <si>
    <t>Budowa chodnika w m. Bogusławiec oraz w m. Błotnica w ciągu drogi wojewódzkiej nr 102</t>
  </si>
  <si>
    <t>Przebudowa ul. Piastowskiej w Dźwirzynie etap II</t>
  </si>
  <si>
    <t>Dokumentacja oświetlenia ulic w Bogucinie</t>
  </si>
  <si>
    <t>Modernizacja świetlicy wiejskiej w Bogucinie</t>
  </si>
  <si>
    <t>Budowa placu do rekreacji przy boisku ORLIK w Grzybowie</t>
  </si>
  <si>
    <r>
      <t xml:space="preserve"> Budowa kompleksu boisk sportowych w ramach programu </t>
    </r>
    <r>
      <rPr>
        <i/>
        <sz val="10"/>
        <rFont val="Arial"/>
        <family val="2"/>
      </rPr>
      <t xml:space="preserve">Moje Boisko ORLIK 2012 </t>
    </r>
    <r>
      <rPr>
        <sz val="10"/>
        <rFont val="Arial"/>
        <family val="2"/>
      </rPr>
      <t>w Budzistowie</t>
    </r>
    <r>
      <rPr>
        <i/>
        <sz val="10"/>
        <rFont val="Arial"/>
        <family val="2"/>
      </rPr>
      <t xml:space="preserve"> </t>
    </r>
  </si>
  <si>
    <t>Ogrodzenie terenu przy świetlicy wiejskiej w Budzistowie</t>
  </si>
  <si>
    <t>Rozbudowa ulicy Zachodniej w Kołobrzegu</t>
  </si>
  <si>
    <t>Powiat Kołobrzeg</t>
  </si>
  <si>
    <t>Powiat Kołobrzeg, Gmina Kołobrzeg</t>
  </si>
  <si>
    <t>Województwo zachodniopomorskie - Zarząd Dróg Wojewódzkich</t>
  </si>
  <si>
    <t>DZIAŁ 801- OŚWIATA I WYCHOWANIE</t>
  </si>
  <si>
    <t>Modernizacja kuchni w Szkole Podstawowej w Drzonowie</t>
  </si>
  <si>
    <t xml:space="preserve">Załącznik nr 2                                                                 do Uchwały Nr LI/349/10                                       Rady Gminy Kołobrzeg                                                         z dnia 9 listopada 2010 r.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</si>
</sst>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3.75"/>
      <color indexed="8"/>
      <name val="Arial"/>
      <family val="0"/>
    </font>
    <font>
      <sz val="6.2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fgColor indexed="13"/>
        <bgColor indexed="9"/>
      </patternFill>
    </fill>
    <fill>
      <patternFill patternType="solid">
        <fgColor theme="0" tint="-0.04997999966144562"/>
        <bgColor indexed="64"/>
      </patternFill>
    </fill>
    <fill>
      <patternFill patternType="gray0625">
        <fgColor indexed="22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3" fontId="10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1" fillId="35" borderId="11" xfId="0" applyFont="1" applyFill="1" applyBorder="1" applyAlignment="1">
      <alignment horizontal="center" wrapText="1"/>
    </xf>
    <xf numFmtId="0" fontId="11" fillId="35" borderId="13" xfId="0" applyFont="1" applyFill="1" applyBorder="1" applyAlignment="1">
      <alignment horizontal="center" wrapText="1"/>
    </xf>
    <xf numFmtId="0" fontId="12" fillId="35" borderId="13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5" fillId="35" borderId="11" xfId="0" applyFont="1" applyFill="1" applyBorder="1" applyAlignment="1">
      <alignment horizontal="center" wrapText="1"/>
    </xf>
    <xf numFmtId="0" fontId="5" fillId="35" borderId="13" xfId="0" applyFont="1" applyFill="1" applyBorder="1" applyAlignment="1">
      <alignment horizontal="center" wrapText="1"/>
    </xf>
    <xf numFmtId="0" fontId="6" fillId="35" borderId="13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Wydatki majątkowe - plan na 2010r.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21075"/>
          <c:w val="0.78275"/>
          <c:h val="0.5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7600"/>
                  </a:gs>
                  <a:gs pos="50000">
                    <a:srgbClr val="00FF00"/>
                  </a:gs>
                  <a:gs pos="100000">
                    <a:srgbClr val="00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5E4776"/>
                  </a:gs>
                  <a:gs pos="50000">
                    <a:srgbClr val="CC99FF"/>
                  </a:gs>
                  <a:gs pos="100000">
                    <a:srgbClr val="5E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50000">
                    <a:srgbClr val="00FFFF"/>
                  </a:gs>
                  <a:gs pos="100000">
                    <a:srgbClr val="00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000076"/>
                  </a:gs>
                  <a:gs pos="50000">
                    <a:srgbClr val="0000FF"/>
                  </a:gs>
                  <a:gs pos="100000">
                    <a:srgbClr val="0000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Arkusz2!$B$40:$B$45</c:f>
              <c:strCache/>
            </c:strRef>
          </c:cat>
          <c:val>
            <c:numRef>
              <c:f>Arkusz2!$C$40:$C$45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25"/>
          <c:y val="0.8435"/>
          <c:w val="0.96075"/>
          <c:h val="0.143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AFFFA"/>
        </a:gs>
        <a:gs pos="100000">
          <a:srgbClr val="CCFF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34</xdr:row>
      <xdr:rowOff>85725</xdr:rowOff>
    </xdr:from>
    <xdr:to>
      <xdr:col>12</xdr:col>
      <xdr:colOff>180975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4838700" y="10658475"/>
        <a:ext cx="49530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view="pageBreakPreview" zoomScaleSheetLayoutView="100" zoomScalePageLayoutView="0" workbookViewId="0" topLeftCell="A1">
      <selection activeCell="D1" sqref="D1"/>
    </sheetView>
  </sheetViews>
  <sheetFormatPr defaultColWidth="9.140625" defaultRowHeight="12.75"/>
  <cols>
    <col min="1" max="1" width="3.57421875" style="0" customWidth="1"/>
    <col min="2" max="2" width="6.421875" style="0" customWidth="1"/>
    <col min="3" max="3" width="8.00390625" style="0" customWidth="1"/>
    <col min="4" max="4" width="43.00390625" style="0" customWidth="1"/>
    <col min="5" max="6" width="10.00390625" style="0" customWidth="1"/>
    <col min="7" max="7" width="9.8515625" style="0" customWidth="1"/>
    <col min="8" max="8" width="10.28125" style="0" customWidth="1"/>
    <col min="9" max="9" width="11.421875" style="0" customWidth="1"/>
    <col min="10" max="10" width="20.00390625" style="0" customWidth="1"/>
  </cols>
  <sheetData>
    <row r="1" spans="7:10" ht="59.25" customHeight="1">
      <c r="G1" s="28"/>
      <c r="H1" s="29"/>
      <c r="I1" s="37" t="s">
        <v>80</v>
      </c>
      <c r="J1" s="38"/>
    </row>
    <row r="2" spans="1:10" ht="28.5" customHeight="1">
      <c r="A2" s="1"/>
      <c r="B2" s="1"/>
      <c r="C2" s="2"/>
      <c r="D2" s="25" t="s">
        <v>47</v>
      </c>
      <c r="E2" s="26"/>
      <c r="F2" s="26"/>
      <c r="G2" s="27"/>
      <c r="H2" s="27"/>
      <c r="I2" s="2"/>
      <c r="J2" s="2"/>
    </row>
    <row r="3" spans="1:10" ht="10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8.75" customHeight="1">
      <c r="A4" s="43" t="s">
        <v>4</v>
      </c>
      <c r="B4" s="43" t="s">
        <v>0</v>
      </c>
      <c r="C4" s="43" t="s">
        <v>1</v>
      </c>
      <c r="D4" s="43" t="s">
        <v>5</v>
      </c>
      <c r="E4" s="44" t="s">
        <v>7</v>
      </c>
      <c r="F4" s="50"/>
      <c r="G4" s="50"/>
      <c r="H4" s="50"/>
      <c r="I4" s="51"/>
      <c r="J4" s="47" t="s">
        <v>13</v>
      </c>
    </row>
    <row r="5" spans="1:10" ht="18.75" customHeight="1">
      <c r="A5" s="43"/>
      <c r="B5" s="43"/>
      <c r="C5" s="43"/>
      <c r="D5" s="43"/>
      <c r="E5" s="43" t="s">
        <v>48</v>
      </c>
      <c r="F5" s="44" t="s">
        <v>8</v>
      </c>
      <c r="G5" s="45"/>
      <c r="H5" s="45"/>
      <c r="I5" s="46"/>
      <c r="J5" s="48"/>
    </row>
    <row r="6" spans="1:10" ht="50.25" customHeight="1">
      <c r="A6" s="43"/>
      <c r="B6" s="43"/>
      <c r="C6" s="43"/>
      <c r="D6" s="43"/>
      <c r="E6" s="43"/>
      <c r="F6" s="24" t="s">
        <v>9</v>
      </c>
      <c r="G6" s="24" t="s">
        <v>10</v>
      </c>
      <c r="H6" s="24" t="s">
        <v>11</v>
      </c>
      <c r="I6" s="24" t="s">
        <v>12</v>
      </c>
      <c r="J6" s="49"/>
    </row>
    <row r="7" spans="1:10" ht="13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15" customHeight="1">
      <c r="A8" s="39" t="s">
        <v>3</v>
      </c>
      <c r="B8" s="40"/>
      <c r="C8" s="41"/>
      <c r="D8" s="41"/>
      <c r="E8" s="41"/>
      <c r="F8" s="41"/>
      <c r="G8" s="41"/>
      <c r="H8" s="41"/>
      <c r="I8" s="41"/>
      <c r="J8" s="42"/>
    </row>
    <row r="9" spans="1:11" ht="21.75" customHeight="1">
      <c r="A9" s="14">
        <v>1</v>
      </c>
      <c r="B9" s="14">
        <v>600</v>
      </c>
      <c r="C9" s="14">
        <v>60016</v>
      </c>
      <c r="D9" s="12" t="s">
        <v>68</v>
      </c>
      <c r="E9" s="15">
        <f>F9+H9</f>
        <v>4450000</v>
      </c>
      <c r="F9" s="17">
        <v>2244933</v>
      </c>
      <c r="G9" s="17"/>
      <c r="H9" s="17">
        <v>2205067</v>
      </c>
      <c r="I9" s="17"/>
      <c r="J9" s="15" t="s">
        <v>36</v>
      </c>
      <c r="K9" s="22"/>
    </row>
    <row r="10" spans="1:10" s="13" customFormat="1" ht="25.5" customHeight="1">
      <c r="A10" s="14">
        <v>2</v>
      </c>
      <c r="B10" s="14">
        <v>600</v>
      </c>
      <c r="C10" s="14">
        <v>60016</v>
      </c>
      <c r="D10" s="14" t="s">
        <v>41</v>
      </c>
      <c r="E10" s="17">
        <v>1350000</v>
      </c>
      <c r="F10" s="15">
        <v>1350000</v>
      </c>
      <c r="G10" s="15"/>
      <c r="H10" s="17"/>
      <c r="I10" s="17"/>
      <c r="J10" s="15" t="s">
        <v>36</v>
      </c>
    </row>
    <row r="11" spans="1:10" ht="64.5" customHeight="1">
      <c r="A11" s="14">
        <v>3</v>
      </c>
      <c r="B11" s="14">
        <v>600</v>
      </c>
      <c r="C11" s="14">
        <v>60016</v>
      </c>
      <c r="D11" s="12" t="s">
        <v>46</v>
      </c>
      <c r="E11" s="17">
        <v>2250000</v>
      </c>
      <c r="F11" s="15"/>
      <c r="G11" s="15">
        <v>2250000</v>
      </c>
      <c r="H11" s="17"/>
      <c r="I11" s="17"/>
      <c r="J11" s="15" t="s">
        <v>75</v>
      </c>
    </row>
    <row r="12" spans="1:10" ht="25.5" customHeight="1">
      <c r="A12" s="14">
        <v>4</v>
      </c>
      <c r="B12" s="14">
        <v>600</v>
      </c>
      <c r="C12" s="14">
        <v>60016</v>
      </c>
      <c r="D12" s="12" t="s">
        <v>43</v>
      </c>
      <c r="E12" s="17">
        <v>470000</v>
      </c>
      <c r="F12" s="15">
        <v>470000</v>
      </c>
      <c r="G12" s="15"/>
      <c r="H12" s="17"/>
      <c r="I12" s="17"/>
      <c r="J12" s="15" t="s">
        <v>76</v>
      </c>
    </row>
    <row r="13" spans="1:10" ht="27" customHeight="1">
      <c r="A13" s="14">
        <v>5</v>
      </c>
      <c r="B13" s="14">
        <v>600</v>
      </c>
      <c r="C13" s="14">
        <v>60016</v>
      </c>
      <c r="D13" s="12" t="s">
        <v>39</v>
      </c>
      <c r="E13" s="17">
        <f>F13+G13</f>
        <v>1300000</v>
      </c>
      <c r="F13" s="15">
        <v>160000</v>
      </c>
      <c r="G13" s="15">
        <v>1140000</v>
      </c>
      <c r="H13" s="17"/>
      <c r="I13" s="17"/>
      <c r="J13" s="15" t="s">
        <v>36</v>
      </c>
    </row>
    <row r="14" spans="1:10" ht="27" customHeight="1">
      <c r="A14" s="14">
        <v>6</v>
      </c>
      <c r="B14" s="14">
        <v>600</v>
      </c>
      <c r="C14" s="14">
        <v>60016</v>
      </c>
      <c r="D14" s="12" t="s">
        <v>54</v>
      </c>
      <c r="E14" s="17">
        <f>F14+I14</f>
        <v>2333459</v>
      </c>
      <c r="F14" s="15">
        <v>1183965</v>
      </c>
      <c r="G14" s="15"/>
      <c r="H14" s="17"/>
      <c r="I14" s="17">
        <v>1149494</v>
      </c>
      <c r="J14" s="15" t="s">
        <v>36</v>
      </c>
    </row>
    <row r="15" spans="1:10" ht="54.75" customHeight="1">
      <c r="A15" s="14">
        <v>7</v>
      </c>
      <c r="B15" s="14">
        <v>600</v>
      </c>
      <c r="C15" s="14">
        <v>60016</v>
      </c>
      <c r="D15" s="12" t="s">
        <v>67</v>
      </c>
      <c r="E15" s="17">
        <v>60000</v>
      </c>
      <c r="F15" s="15">
        <v>60000</v>
      </c>
      <c r="G15" s="15"/>
      <c r="H15" s="17"/>
      <c r="I15" s="17"/>
      <c r="J15" s="15" t="s">
        <v>77</v>
      </c>
    </row>
    <row r="16" spans="1:10" ht="27" customHeight="1">
      <c r="A16" s="14">
        <v>8</v>
      </c>
      <c r="B16" s="14">
        <v>600</v>
      </c>
      <c r="C16" s="14">
        <v>60016</v>
      </c>
      <c r="D16" s="12" t="s">
        <v>74</v>
      </c>
      <c r="E16" s="17">
        <v>50000</v>
      </c>
      <c r="F16" s="15">
        <v>50000</v>
      </c>
      <c r="G16" s="15"/>
      <c r="H16" s="17"/>
      <c r="I16" s="17"/>
      <c r="J16" s="15" t="s">
        <v>75</v>
      </c>
    </row>
    <row r="17" spans="1:10" ht="16.5" customHeight="1">
      <c r="A17" s="34" t="s">
        <v>2</v>
      </c>
      <c r="B17" s="35"/>
      <c r="C17" s="35"/>
      <c r="D17" s="36"/>
      <c r="E17" s="16">
        <f>SUM(E9:E16)</f>
        <v>12263459</v>
      </c>
      <c r="F17" s="16">
        <f>SUM(F9:F16)</f>
        <v>5518898</v>
      </c>
      <c r="G17" s="16">
        <f>SUM(G9:G16)</f>
        <v>3390000</v>
      </c>
      <c r="H17" s="16">
        <f>SUM(H9:H16)</f>
        <v>2205067</v>
      </c>
      <c r="I17" s="16">
        <f>SUM(I9:I16)</f>
        <v>1149494</v>
      </c>
      <c r="J17" s="15"/>
    </row>
    <row r="18" spans="1:10" ht="16.5" customHeight="1">
      <c r="A18" s="39" t="s">
        <v>64</v>
      </c>
      <c r="B18" s="40"/>
      <c r="C18" s="41"/>
      <c r="D18" s="41"/>
      <c r="E18" s="41"/>
      <c r="F18" s="41"/>
      <c r="G18" s="41"/>
      <c r="H18" s="41"/>
      <c r="I18" s="41"/>
      <c r="J18" s="42"/>
    </row>
    <row r="19" spans="1:10" ht="59.25" customHeight="1">
      <c r="A19" s="14">
        <v>9</v>
      </c>
      <c r="B19" s="14">
        <v>630</v>
      </c>
      <c r="C19" s="14">
        <v>63095</v>
      </c>
      <c r="D19" s="23" t="s">
        <v>63</v>
      </c>
      <c r="E19" s="17">
        <f>G19+I19+F19</f>
        <v>2555000</v>
      </c>
      <c r="F19" s="15">
        <v>390000</v>
      </c>
      <c r="G19" s="15"/>
      <c r="H19" s="17"/>
      <c r="I19" s="17">
        <v>2165000</v>
      </c>
      <c r="J19" s="17" t="s">
        <v>36</v>
      </c>
    </row>
    <row r="20" spans="1:10" ht="16.5" customHeight="1">
      <c r="A20" s="34" t="s">
        <v>2</v>
      </c>
      <c r="B20" s="35"/>
      <c r="C20" s="35"/>
      <c r="D20" s="36"/>
      <c r="E20" s="16">
        <f>SUM(E19:E19)</f>
        <v>2555000</v>
      </c>
      <c r="F20" s="16">
        <f>SUM(F19:F19)</f>
        <v>390000</v>
      </c>
      <c r="G20" s="16">
        <f>SUM(G19:G19)</f>
        <v>0</v>
      </c>
      <c r="H20" s="16">
        <f>SUM(H19:H19)</f>
        <v>0</v>
      </c>
      <c r="I20" s="16">
        <f>SUM(I19:I19)</f>
        <v>2165000</v>
      </c>
      <c r="J20" s="17"/>
    </row>
    <row r="21" spans="1:10" ht="16.5" customHeight="1">
      <c r="A21" s="30" t="s">
        <v>42</v>
      </c>
      <c r="B21" s="31"/>
      <c r="C21" s="32"/>
      <c r="D21" s="32"/>
      <c r="E21" s="32"/>
      <c r="F21" s="32"/>
      <c r="G21" s="32"/>
      <c r="H21" s="32"/>
      <c r="I21" s="32"/>
      <c r="J21" s="33"/>
    </row>
    <row r="22" spans="1:10" ht="21.75" customHeight="1">
      <c r="A22" s="20">
        <v>10</v>
      </c>
      <c r="B22" s="14">
        <v>750</v>
      </c>
      <c r="C22" s="14">
        <v>75023</v>
      </c>
      <c r="D22" s="21" t="s">
        <v>49</v>
      </c>
      <c r="E22" s="17">
        <v>150000</v>
      </c>
      <c r="F22" s="17">
        <v>150000</v>
      </c>
      <c r="G22" s="17"/>
      <c r="H22" s="17"/>
      <c r="I22" s="17"/>
      <c r="J22" s="17" t="s">
        <v>36</v>
      </c>
    </row>
    <row r="23" spans="1:10" ht="16.5" customHeight="1">
      <c r="A23" s="34" t="s">
        <v>2</v>
      </c>
      <c r="B23" s="35"/>
      <c r="C23" s="35"/>
      <c r="D23" s="36"/>
      <c r="E23" s="16">
        <f>SUM(E22:E22)</f>
        <v>150000</v>
      </c>
      <c r="F23" s="16">
        <f>SUM(F22:F22)</f>
        <v>150000</v>
      </c>
      <c r="G23" s="16">
        <f>SUM(G22:G22)</f>
        <v>0</v>
      </c>
      <c r="H23" s="16">
        <f>SUM(H22:H22)</f>
        <v>0</v>
      </c>
      <c r="I23" s="16">
        <f>SUM(I22:I22)</f>
        <v>0</v>
      </c>
      <c r="J23" s="17"/>
    </row>
    <row r="24" spans="1:10" ht="16.5" customHeight="1">
      <c r="A24" s="30" t="s">
        <v>78</v>
      </c>
      <c r="B24" s="31"/>
      <c r="C24" s="32"/>
      <c r="D24" s="32"/>
      <c r="E24" s="32"/>
      <c r="F24" s="32"/>
      <c r="G24" s="32"/>
      <c r="H24" s="32"/>
      <c r="I24" s="32"/>
      <c r="J24" s="33"/>
    </row>
    <row r="25" spans="1:10" ht="31.5" customHeight="1">
      <c r="A25" s="20">
        <v>11</v>
      </c>
      <c r="B25" s="14">
        <v>801</v>
      </c>
      <c r="C25" s="14">
        <v>80101</v>
      </c>
      <c r="D25" s="21" t="s">
        <v>79</v>
      </c>
      <c r="E25" s="17">
        <v>5000</v>
      </c>
      <c r="F25" s="17">
        <v>5000</v>
      </c>
      <c r="G25" s="17"/>
      <c r="H25" s="17"/>
      <c r="I25" s="17"/>
      <c r="J25" s="17" t="s">
        <v>36</v>
      </c>
    </row>
    <row r="26" spans="1:10" ht="15.75" customHeight="1">
      <c r="A26" s="30" t="s">
        <v>53</v>
      </c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22.5" customHeight="1">
      <c r="A27" s="20">
        <v>12</v>
      </c>
      <c r="B27" s="14">
        <v>900</v>
      </c>
      <c r="C27" s="14">
        <v>90015</v>
      </c>
      <c r="D27" s="21" t="s">
        <v>69</v>
      </c>
      <c r="E27" s="17">
        <v>10000</v>
      </c>
      <c r="F27" s="17">
        <v>10000</v>
      </c>
      <c r="G27" s="17"/>
      <c r="H27" s="17"/>
      <c r="I27" s="17"/>
      <c r="J27" s="17" t="s">
        <v>36</v>
      </c>
    </row>
    <row r="28" spans="1:10" ht="26.25" customHeight="1">
      <c r="A28" s="20">
        <v>13</v>
      </c>
      <c r="B28" s="14">
        <v>900</v>
      </c>
      <c r="C28" s="14">
        <v>90095</v>
      </c>
      <c r="D28" s="21" t="s">
        <v>50</v>
      </c>
      <c r="E28" s="17">
        <v>13000</v>
      </c>
      <c r="F28" s="17">
        <v>13000</v>
      </c>
      <c r="G28" s="17"/>
      <c r="H28" s="17"/>
      <c r="I28" s="17"/>
      <c r="J28" s="17" t="s">
        <v>36</v>
      </c>
    </row>
    <row r="29" spans="1:10" ht="26.25" customHeight="1">
      <c r="A29" s="20">
        <v>14</v>
      </c>
      <c r="B29" s="14">
        <v>900</v>
      </c>
      <c r="C29" s="14">
        <v>90095</v>
      </c>
      <c r="D29" s="21" t="s">
        <v>51</v>
      </c>
      <c r="E29" s="17">
        <v>14000</v>
      </c>
      <c r="F29" s="17">
        <v>14000</v>
      </c>
      <c r="G29" s="17"/>
      <c r="H29" s="17"/>
      <c r="I29" s="17"/>
      <c r="J29" s="17" t="s">
        <v>36</v>
      </c>
    </row>
    <row r="30" spans="1:10" ht="26.25" customHeight="1">
      <c r="A30" s="20">
        <v>15</v>
      </c>
      <c r="B30" s="14">
        <v>900</v>
      </c>
      <c r="C30" s="14">
        <v>90095</v>
      </c>
      <c r="D30" s="21" t="s">
        <v>52</v>
      </c>
      <c r="E30" s="17">
        <v>120000</v>
      </c>
      <c r="F30" s="17">
        <v>120000</v>
      </c>
      <c r="G30" s="17"/>
      <c r="H30" s="17"/>
      <c r="I30" s="17"/>
      <c r="J30" s="17" t="s">
        <v>36</v>
      </c>
    </row>
    <row r="31" spans="1:10" ht="16.5" customHeight="1">
      <c r="A31" s="34" t="s">
        <v>2</v>
      </c>
      <c r="B31" s="35"/>
      <c r="C31" s="35"/>
      <c r="D31" s="36"/>
      <c r="E31" s="16">
        <f>SUM(E27:E30)</f>
        <v>157000</v>
      </c>
      <c r="F31" s="16">
        <f>SUM(F27:F30)</f>
        <v>157000</v>
      </c>
      <c r="G31" s="16">
        <f>SUM(G27:G30)</f>
        <v>0</v>
      </c>
      <c r="H31" s="16">
        <f>SUM(H27:H30)</f>
        <v>0</v>
      </c>
      <c r="I31" s="16">
        <f>SUM(I27:I30)</f>
        <v>0</v>
      </c>
      <c r="J31" s="17"/>
    </row>
    <row r="32" spans="1:10" ht="16.5" customHeight="1">
      <c r="A32" s="30" t="s">
        <v>55</v>
      </c>
      <c r="B32" s="31"/>
      <c r="C32" s="32"/>
      <c r="D32" s="32"/>
      <c r="E32" s="32"/>
      <c r="F32" s="32"/>
      <c r="G32" s="32"/>
      <c r="H32" s="32"/>
      <c r="I32" s="32"/>
      <c r="J32" s="33"/>
    </row>
    <row r="33" spans="1:10" ht="24.75" customHeight="1">
      <c r="A33" s="20">
        <v>16</v>
      </c>
      <c r="B33" s="14">
        <v>921</v>
      </c>
      <c r="C33" s="14">
        <v>92109</v>
      </c>
      <c r="D33" s="21" t="s">
        <v>56</v>
      </c>
      <c r="E33" s="17">
        <v>35000</v>
      </c>
      <c r="F33" s="17">
        <f>1500+20954</f>
        <v>22454</v>
      </c>
      <c r="G33" s="17"/>
      <c r="H33" s="17"/>
      <c r="I33" s="17">
        <v>12546</v>
      </c>
      <c r="J33" s="17" t="s">
        <v>36</v>
      </c>
    </row>
    <row r="34" spans="1:10" ht="24.75" customHeight="1">
      <c r="A34" s="20">
        <v>17</v>
      </c>
      <c r="B34" s="14">
        <v>921</v>
      </c>
      <c r="C34" s="14">
        <v>92109</v>
      </c>
      <c r="D34" s="21" t="s">
        <v>65</v>
      </c>
      <c r="E34" s="17">
        <v>35000</v>
      </c>
      <c r="F34" s="17">
        <v>22097</v>
      </c>
      <c r="G34" s="17"/>
      <c r="H34" s="17"/>
      <c r="I34" s="17">
        <v>12903</v>
      </c>
      <c r="J34" s="17" t="s">
        <v>36</v>
      </c>
    </row>
    <row r="35" spans="1:11" ht="24.75" customHeight="1">
      <c r="A35" s="20">
        <v>18</v>
      </c>
      <c r="B35" s="14">
        <v>921</v>
      </c>
      <c r="C35" s="14">
        <v>92109</v>
      </c>
      <c r="D35" s="21" t="s">
        <v>66</v>
      </c>
      <c r="E35" s="17">
        <f>13392+53304+53304</f>
        <v>120000</v>
      </c>
      <c r="F35" s="17">
        <f>53304+13392</f>
        <v>66696</v>
      </c>
      <c r="G35" s="17"/>
      <c r="H35" s="17"/>
      <c r="I35" s="17">
        <v>53304</v>
      </c>
      <c r="J35" s="17" t="s">
        <v>36</v>
      </c>
      <c r="K35" s="22"/>
    </row>
    <row r="36" spans="1:10" ht="24.75" customHeight="1">
      <c r="A36" s="20">
        <v>19</v>
      </c>
      <c r="B36" s="14">
        <v>921</v>
      </c>
      <c r="C36" s="14">
        <v>92109</v>
      </c>
      <c r="D36" s="21" t="s">
        <v>70</v>
      </c>
      <c r="E36" s="17">
        <v>25000</v>
      </c>
      <c r="F36" s="17">
        <v>25000</v>
      </c>
      <c r="G36" s="17"/>
      <c r="H36" s="17"/>
      <c r="I36" s="17"/>
      <c r="J36" s="17" t="s">
        <v>36</v>
      </c>
    </row>
    <row r="37" spans="1:10" ht="24.75" customHeight="1">
      <c r="A37" s="20">
        <v>20</v>
      </c>
      <c r="B37" s="14">
        <v>921</v>
      </c>
      <c r="C37" s="14">
        <v>92109</v>
      </c>
      <c r="D37" s="21" t="s">
        <v>73</v>
      </c>
      <c r="E37" s="17">
        <v>20000</v>
      </c>
      <c r="F37" s="17">
        <v>20000</v>
      </c>
      <c r="G37" s="17"/>
      <c r="H37" s="17"/>
      <c r="I37" s="17"/>
      <c r="J37" s="17" t="s">
        <v>36</v>
      </c>
    </row>
    <row r="38" spans="1:10" ht="24.75" customHeight="1">
      <c r="A38" s="20">
        <v>21</v>
      </c>
      <c r="B38" s="14">
        <v>921</v>
      </c>
      <c r="C38" s="14">
        <v>92195</v>
      </c>
      <c r="D38" s="21" t="s">
        <v>71</v>
      </c>
      <c r="E38" s="17">
        <v>5250</v>
      </c>
      <c r="F38" s="17">
        <v>5250</v>
      </c>
      <c r="G38" s="17"/>
      <c r="H38" s="17"/>
      <c r="I38" s="17"/>
      <c r="J38" s="17" t="s">
        <v>36</v>
      </c>
    </row>
    <row r="39" spans="1:12" ht="24.75" customHeight="1">
      <c r="A39" s="20">
        <v>22</v>
      </c>
      <c r="B39" s="14">
        <v>921</v>
      </c>
      <c r="C39" s="14">
        <v>92195</v>
      </c>
      <c r="D39" s="21" t="s">
        <v>58</v>
      </c>
      <c r="E39" s="17">
        <v>14495</v>
      </c>
      <c r="F39" s="17">
        <v>14495</v>
      </c>
      <c r="G39" s="17"/>
      <c r="H39" s="17"/>
      <c r="I39" s="17"/>
      <c r="J39" s="17" t="s">
        <v>36</v>
      </c>
      <c r="L39" s="22"/>
    </row>
    <row r="40" spans="1:12" ht="16.5" customHeight="1">
      <c r="A40" s="34" t="s">
        <v>2</v>
      </c>
      <c r="B40" s="35"/>
      <c r="C40" s="35"/>
      <c r="D40" s="36"/>
      <c r="E40" s="16">
        <f>SUM(E33:E39)</f>
        <v>254745</v>
      </c>
      <c r="F40" s="16">
        <f>SUM(F33:F39)</f>
        <v>175992</v>
      </c>
      <c r="G40" s="16">
        <f>SUM(G33:G39)</f>
        <v>0</v>
      </c>
      <c r="H40" s="16">
        <f>SUM(H33:H39)</f>
        <v>0</v>
      </c>
      <c r="I40" s="16">
        <f>SUM(I33:I39)</f>
        <v>78753</v>
      </c>
      <c r="J40" s="17"/>
      <c r="L40" s="22"/>
    </row>
    <row r="41" spans="1:12" ht="15.75" customHeight="1">
      <c r="A41" s="30" t="s">
        <v>27</v>
      </c>
      <c r="B41" s="31"/>
      <c r="C41" s="32"/>
      <c r="D41" s="32"/>
      <c r="E41" s="32"/>
      <c r="F41" s="32"/>
      <c r="G41" s="32"/>
      <c r="H41" s="32"/>
      <c r="I41" s="32"/>
      <c r="J41" s="33"/>
      <c r="L41" s="22"/>
    </row>
    <row r="42" spans="1:10" ht="26.25" customHeight="1">
      <c r="A42" s="14">
        <v>23</v>
      </c>
      <c r="B42" s="14">
        <v>926</v>
      </c>
      <c r="C42" s="14">
        <v>92601</v>
      </c>
      <c r="D42" s="12" t="s">
        <v>40</v>
      </c>
      <c r="E42" s="17">
        <v>500000</v>
      </c>
      <c r="F42" s="17"/>
      <c r="G42" s="17"/>
      <c r="H42" s="17">
        <v>500000</v>
      </c>
      <c r="I42" s="17"/>
      <c r="J42" s="17" t="s">
        <v>36</v>
      </c>
    </row>
    <row r="43" spans="1:10" ht="26.25" customHeight="1">
      <c r="A43" s="14">
        <v>24</v>
      </c>
      <c r="B43" s="14">
        <v>926</v>
      </c>
      <c r="C43" s="14">
        <v>92601</v>
      </c>
      <c r="D43" s="12" t="s">
        <v>57</v>
      </c>
      <c r="E43" s="17">
        <v>20000</v>
      </c>
      <c r="F43" s="17">
        <v>20000</v>
      </c>
      <c r="G43" s="17"/>
      <c r="H43" s="17"/>
      <c r="I43" s="17"/>
      <c r="J43" s="17" t="s">
        <v>36</v>
      </c>
    </row>
    <row r="44" spans="1:10" ht="26.25" customHeight="1">
      <c r="A44" s="14">
        <v>25</v>
      </c>
      <c r="B44" s="14">
        <v>926</v>
      </c>
      <c r="C44" s="14">
        <v>92601</v>
      </c>
      <c r="D44" s="23" t="s">
        <v>72</v>
      </c>
      <c r="E44" s="17">
        <v>1450000</v>
      </c>
      <c r="F44" s="17">
        <v>1450000</v>
      </c>
      <c r="G44" s="17"/>
      <c r="H44" s="17"/>
      <c r="I44" s="17"/>
      <c r="J44" s="17" t="s">
        <v>36</v>
      </c>
    </row>
    <row r="45" spans="1:10" ht="19.5" customHeight="1">
      <c r="A45" s="34" t="s">
        <v>2</v>
      </c>
      <c r="B45" s="35"/>
      <c r="C45" s="35"/>
      <c r="D45" s="36"/>
      <c r="E45" s="18">
        <f>SUM(E42:E44)</f>
        <v>1970000</v>
      </c>
      <c r="F45" s="18">
        <f>SUM(F42:F44)</f>
        <v>1470000</v>
      </c>
      <c r="G45" s="18">
        <f>SUM(G42:G44)</f>
        <v>0</v>
      </c>
      <c r="H45" s="18">
        <f>SUM(H42:H44)</f>
        <v>500000</v>
      </c>
      <c r="I45" s="18">
        <f>SUM(I42:I44)</f>
        <v>0</v>
      </c>
      <c r="J45" s="18"/>
    </row>
    <row r="46" spans="1:10" ht="24.75" customHeight="1">
      <c r="A46" s="52" t="s">
        <v>37</v>
      </c>
      <c r="B46" s="53"/>
      <c r="C46" s="53"/>
      <c r="D46" s="54"/>
      <c r="E46" s="19">
        <f>E17+E31+E45+E40+E23+E20+E25</f>
        <v>17355204</v>
      </c>
      <c r="F46" s="19">
        <f>F17+F31+F45+F40+F23+F20+F25</f>
        <v>7866890</v>
      </c>
      <c r="G46" s="19">
        <f>G17+G31+G45+G40+G23+G20+G25</f>
        <v>3390000</v>
      </c>
      <c r="H46" s="19">
        <f>H17+H31+H45+H40+H23+H20+H25</f>
        <v>2705067</v>
      </c>
      <c r="I46" s="19">
        <f>I17+I31+I45+I40+I23+I20+I25</f>
        <v>3393247</v>
      </c>
      <c r="J46" s="19"/>
    </row>
    <row r="47" ht="24.75" customHeight="1">
      <c r="F47" s="22"/>
    </row>
  </sheetData>
  <sheetProtection/>
  <mergeCells count="25">
    <mergeCell ref="A24:J24"/>
    <mergeCell ref="A32:J32"/>
    <mergeCell ref="A40:D40"/>
    <mergeCell ref="A46:D46"/>
    <mergeCell ref="A41:J41"/>
    <mergeCell ref="A31:D31"/>
    <mergeCell ref="A45:D45"/>
    <mergeCell ref="J4:J6"/>
    <mergeCell ref="E4:I4"/>
    <mergeCell ref="A4:A6"/>
    <mergeCell ref="D4:D6"/>
    <mergeCell ref="A21:J21"/>
    <mergeCell ref="A23:D23"/>
    <mergeCell ref="A18:J18"/>
    <mergeCell ref="A20:D20"/>
    <mergeCell ref="D2:H2"/>
    <mergeCell ref="G1:H1"/>
    <mergeCell ref="A26:J26"/>
    <mergeCell ref="A17:D17"/>
    <mergeCell ref="I1:J1"/>
    <mergeCell ref="A8:J8"/>
    <mergeCell ref="E5:E6"/>
    <mergeCell ref="F5:I5"/>
    <mergeCell ref="C4:C6"/>
    <mergeCell ref="B4:B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31">
      <selection activeCell="C43" sqref="C43"/>
    </sheetView>
  </sheetViews>
  <sheetFormatPr defaultColWidth="9.140625" defaultRowHeight="12.75"/>
  <cols>
    <col min="2" max="2" width="29.28125" style="0" customWidth="1"/>
    <col min="3" max="3" width="15.7109375" style="0" customWidth="1"/>
    <col min="9" max="9" width="16.8515625" style="0" customWidth="1"/>
  </cols>
  <sheetData>
    <row r="1" spans="1:9" ht="12.75">
      <c r="A1" s="58" t="s">
        <v>1</v>
      </c>
      <c r="B1" s="58" t="s">
        <v>5</v>
      </c>
      <c r="C1" s="58" t="s">
        <v>6</v>
      </c>
      <c r="D1" s="59" t="s">
        <v>7</v>
      </c>
      <c r="E1" s="62"/>
      <c r="F1" s="62"/>
      <c r="G1" s="62"/>
      <c r="H1" s="63"/>
      <c r="I1" s="55" t="s">
        <v>13</v>
      </c>
    </row>
    <row r="2" spans="1:9" ht="12.75">
      <c r="A2" s="58"/>
      <c r="B2" s="58"/>
      <c r="C2" s="58"/>
      <c r="D2" s="58" t="s">
        <v>35</v>
      </c>
      <c r="E2" s="59" t="s">
        <v>8</v>
      </c>
      <c r="F2" s="60"/>
      <c r="G2" s="60"/>
      <c r="H2" s="61"/>
      <c r="I2" s="56"/>
    </row>
    <row r="3" spans="1:9" ht="63.75">
      <c r="A3" s="58"/>
      <c r="B3" s="58"/>
      <c r="C3" s="58"/>
      <c r="D3" s="58"/>
      <c r="E3" s="9" t="s">
        <v>9</v>
      </c>
      <c r="F3" s="9" t="s">
        <v>10</v>
      </c>
      <c r="G3" s="9" t="s">
        <v>11</v>
      </c>
      <c r="H3" s="9" t="s">
        <v>12</v>
      </c>
      <c r="I3" s="57"/>
    </row>
    <row r="4" spans="1:9" ht="12.75">
      <c r="A4" s="4">
        <v>3</v>
      </c>
      <c r="B4" s="4">
        <v>4</v>
      </c>
      <c r="C4" s="4">
        <v>5</v>
      </c>
      <c r="D4" s="4">
        <v>6</v>
      </c>
      <c r="E4" s="4">
        <v>7</v>
      </c>
      <c r="F4" s="4">
        <v>8</v>
      </c>
      <c r="G4" s="4">
        <v>9</v>
      </c>
      <c r="H4" s="4">
        <v>10</v>
      </c>
      <c r="I4" s="4">
        <v>11</v>
      </c>
    </row>
    <row r="5" spans="1:9" ht="12.75">
      <c r="A5" s="41"/>
      <c r="B5" s="41"/>
      <c r="C5" s="41"/>
      <c r="D5" s="41"/>
      <c r="E5" s="41"/>
      <c r="F5" s="41"/>
      <c r="G5" s="41"/>
      <c r="H5" s="41"/>
      <c r="I5" s="42"/>
    </row>
    <row r="6" spans="1:9" ht="24.75" customHeight="1">
      <c r="A6" s="5">
        <v>60016</v>
      </c>
      <c r="B6" s="5" t="s">
        <v>32</v>
      </c>
      <c r="C6" s="6">
        <v>4900000</v>
      </c>
      <c r="D6" s="6">
        <v>1500000</v>
      </c>
      <c r="E6" s="7"/>
      <c r="F6" s="7">
        <v>800000</v>
      </c>
      <c r="G6" s="7"/>
      <c r="H6" s="7">
        <v>700000</v>
      </c>
      <c r="I6" s="7" t="s">
        <v>36</v>
      </c>
    </row>
    <row r="7" spans="1:9" ht="24.75" customHeight="1">
      <c r="A7" s="5">
        <v>60016</v>
      </c>
      <c r="B7" s="5" t="s">
        <v>14</v>
      </c>
      <c r="C7" s="6">
        <v>600000</v>
      </c>
      <c r="D7" s="6">
        <v>600000</v>
      </c>
      <c r="E7" s="7">
        <v>600000</v>
      </c>
      <c r="F7" s="7"/>
      <c r="G7" s="7"/>
      <c r="H7" s="7"/>
      <c r="I7" s="7" t="s">
        <v>36</v>
      </c>
    </row>
    <row r="8" spans="1:9" ht="24.75" customHeight="1">
      <c r="A8" s="5">
        <v>60016</v>
      </c>
      <c r="B8" s="5" t="s">
        <v>15</v>
      </c>
      <c r="C8" s="6">
        <v>1800000</v>
      </c>
      <c r="D8" s="6">
        <v>100000</v>
      </c>
      <c r="E8" s="7">
        <v>100000</v>
      </c>
      <c r="F8" s="7"/>
      <c r="G8" s="7"/>
      <c r="H8" s="7"/>
      <c r="I8" s="7" t="s">
        <v>36</v>
      </c>
    </row>
    <row r="9" spans="1:9" ht="24.75" customHeight="1">
      <c r="A9" s="5">
        <v>60016</v>
      </c>
      <c r="B9" s="5" t="s">
        <v>16</v>
      </c>
      <c r="C9" s="6">
        <v>1570000</v>
      </c>
      <c r="D9" s="7">
        <v>70000</v>
      </c>
      <c r="E9" s="6">
        <v>70000</v>
      </c>
      <c r="F9" s="6"/>
      <c r="G9" s="7"/>
      <c r="H9" s="7"/>
      <c r="I9" s="7" t="s">
        <v>36</v>
      </c>
    </row>
    <row r="10" spans="1:9" ht="24.75" customHeight="1">
      <c r="A10" s="5">
        <v>60016</v>
      </c>
      <c r="B10" s="5" t="s">
        <v>33</v>
      </c>
      <c r="C10" s="6">
        <v>250000</v>
      </c>
      <c r="D10" s="7">
        <v>250000</v>
      </c>
      <c r="E10" s="6">
        <v>250000</v>
      </c>
      <c r="F10" s="6"/>
      <c r="G10" s="7"/>
      <c r="H10" s="7"/>
      <c r="I10" s="7" t="s">
        <v>36</v>
      </c>
    </row>
    <row r="11" spans="1:9" ht="24.75" customHeight="1">
      <c r="A11" s="5">
        <v>60016</v>
      </c>
      <c r="B11" s="5" t="s">
        <v>34</v>
      </c>
      <c r="C11" s="6">
        <v>250000</v>
      </c>
      <c r="D11" s="7">
        <v>250000</v>
      </c>
      <c r="E11" s="6">
        <v>250000</v>
      </c>
      <c r="F11" s="6"/>
      <c r="G11" s="7"/>
      <c r="H11" s="7"/>
      <c r="I11" s="7" t="s">
        <v>36</v>
      </c>
    </row>
    <row r="12" spans="1:9" ht="24.75" customHeight="1">
      <c r="A12" s="5">
        <v>60016</v>
      </c>
      <c r="B12" s="5" t="s">
        <v>17</v>
      </c>
      <c r="C12" s="6">
        <v>50000</v>
      </c>
      <c r="D12" s="7">
        <v>50000</v>
      </c>
      <c r="E12" s="6">
        <v>50000</v>
      </c>
      <c r="F12" s="6"/>
      <c r="G12" s="7"/>
      <c r="H12" s="7"/>
      <c r="I12" s="7" t="s">
        <v>36</v>
      </c>
    </row>
    <row r="13" spans="1:9" ht="24.75" customHeight="1">
      <c r="A13" s="64"/>
      <c r="B13" s="65"/>
      <c r="C13" s="10">
        <f aca="true" t="shared" si="0" ref="C13:H13">SUM(C6:C12)</f>
        <v>9420000</v>
      </c>
      <c r="D13" s="10">
        <f t="shared" si="0"/>
        <v>2820000</v>
      </c>
      <c r="E13" s="10">
        <f t="shared" si="0"/>
        <v>1320000</v>
      </c>
      <c r="F13" s="10">
        <f t="shared" si="0"/>
        <v>800000</v>
      </c>
      <c r="G13" s="10">
        <f t="shared" si="0"/>
        <v>0</v>
      </c>
      <c r="H13" s="10">
        <f t="shared" si="0"/>
        <v>700000</v>
      </c>
      <c r="I13" s="7" t="s">
        <v>36</v>
      </c>
    </row>
    <row r="14" spans="1:9" ht="24.75" customHeight="1">
      <c r="A14" s="41"/>
      <c r="B14" s="41"/>
      <c r="C14" s="41"/>
      <c r="D14" s="41"/>
      <c r="E14" s="41"/>
      <c r="F14" s="41"/>
      <c r="G14" s="41"/>
      <c r="H14" s="41"/>
      <c r="I14" s="42"/>
    </row>
    <row r="15" spans="1:9" ht="24.75" customHeight="1">
      <c r="A15" s="5">
        <v>90101</v>
      </c>
      <c r="B15" s="5" t="s">
        <v>18</v>
      </c>
      <c r="C15" s="6">
        <v>200000</v>
      </c>
      <c r="D15" s="7">
        <v>200000</v>
      </c>
      <c r="E15" s="7">
        <v>200000</v>
      </c>
      <c r="F15" s="7"/>
      <c r="G15" s="7"/>
      <c r="H15" s="7"/>
      <c r="I15" s="7" t="s">
        <v>36</v>
      </c>
    </row>
    <row r="16" spans="1:9" ht="24.75" customHeight="1">
      <c r="A16" s="5">
        <v>90101</v>
      </c>
      <c r="B16" s="5" t="s">
        <v>20</v>
      </c>
      <c r="C16" s="6">
        <v>200000</v>
      </c>
      <c r="D16" s="7">
        <v>200000</v>
      </c>
      <c r="E16" s="7">
        <v>200000</v>
      </c>
      <c r="F16" s="7"/>
      <c r="G16" s="7"/>
      <c r="H16" s="7"/>
      <c r="I16" s="7" t="s">
        <v>36</v>
      </c>
    </row>
    <row r="17" spans="1:9" ht="24.75" customHeight="1">
      <c r="A17" s="5">
        <v>90101</v>
      </c>
      <c r="B17" s="5" t="s">
        <v>19</v>
      </c>
      <c r="C17" s="6">
        <v>356000</v>
      </c>
      <c r="D17" s="7">
        <v>356000</v>
      </c>
      <c r="E17" s="7">
        <v>356000</v>
      </c>
      <c r="F17" s="7"/>
      <c r="G17" s="7"/>
      <c r="H17" s="7"/>
      <c r="I17" s="7" t="s">
        <v>36</v>
      </c>
    </row>
    <row r="18" spans="1:9" ht="24.75" customHeight="1">
      <c r="A18" s="64"/>
      <c r="B18" s="65"/>
      <c r="C18" s="10">
        <f aca="true" t="shared" si="1" ref="C18:H18">SUM(C15:C17)</f>
        <v>756000</v>
      </c>
      <c r="D18" s="10">
        <f t="shared" si="1"/>
        <v>756000</v>
      </c>
      <c r="E18" s="10">
        <f t="shared" si="1"/>
        <v>756000</v>
      </c>
      <c r="F18" s="10">
        <f t="shared" si="1"/>
        <v>0</v>
      </c>
      <c r="G18" s="10">
        <f t="shared" si="1"/>
        <v>0</v>
      </c>
      <c r="H18" s="10">
        <f t="shared" si="1"/>
        <v>0</v>
      </c>
      <c r="I18" s="7" t="s">
        <v>36</v>
      </c>
    </row>
    <row r="19" spans="1:9" ht="24.75" customHeight="1">
      <c r="A19" s="5">
        <v>90015</v>
      </c>
      <c r="B19" s="5" t="s">
        <v>21</v>
      </c>
      <c r="C19" s="6">
        <v>280000</v>
      </c>
      <c r="D19" s="7">
        <v>280000</v>
      </c>
      <c r="E19" s="7">
        <v>280000</v>
      </c>
      <c r="F19" s="7"/>
      <c r="G19" s="7"/>
      <c r="H19" s="7"/>
      <c r="I19" s="7" t="s">
        <v>36</v>
      </c>
    </row>
    <row r="20" spans="1:9" ht="24.75" customHeight="1">
      <c r="A20" s="5">
        <v>90015</v>
      </c>
      <c r="B20" s="5" t="s">
        <v>22</v>
      </c>
      <c r="C20" s="6">
        <v>60000</v>
      </c>
      <c r="D20" s="7">
        <v>60000</v>
      </c>
      <c r="E20" s="7">
        <v>60000</v>
      </c>
      <c r="F20" s="7"/>
      <c r="G20" s="7"/>
      <c r="H20" s="7"/>
      <c r="I20" s="7" t="s">
        <v>36</v>
      </c>
    </row>
    <row r="21" spans="1:9" ht="24.75" customHeight="1">
      <c r="A21" s="5">
        <v>90015</v>
      </c>
      <c r="B21" s="5" t="s">
        <v>23</v>
      </c>
      <c r="C21" s="6">
        <v>180000</v>
      </c>
      <c r="D21" s="7">
        <v>180000</v>
      </c>
      <c r="E21" s="7">
        <v>180000</v>
      </c>
      <c r="F21" s="7"/>
      <c r="G21" s="7"/>
      <c r="H21" s="7"/>
      <c r="I21" s="7" t="s">
        <v>36</v>
      </c>
    </row>
    <row r="22" spans="1:9" ht="24.75" customHeight="1">
      <c r="A22" s="5">
        <v>90015</v>
      </c>
      <c r="B22" s="5" t="s">
        <v>24</v>
      </c>
      <c r="C22" s="6">
        <v>60000</v>
      </c>
      <c r="D22" s="7">
        <v>60000</v>
      </c>
      <c r="E22" s="7">
        <v>60000</v>
      </c>
      <c r="F22" s="7"/>
      <c r="G22" s="7"/>
      <c r="H22" s="7"/>
      <c r="I22" s="7" t="s">
        <v>36</v>
      </c>
    </row>
    <row r="23" spans="1:9" ht="24.75" customHeight="1">
      <c r="A23" s="5">
        <v>90015</v>
      </c>
      <c r="B23" s="5" t="s">
        <v>25</v>
      </c>
      <c r="C23" s="6">
        <v>180000</v>
      </c>
      <c r="D23" s="7">
        <v>180000</v>
      </c>
      <c r="E23" s="7">
        <v>180000</v>
      </c>
      <c r="F23" s="7"/>
      <c r="G23" s="7"/>
      <c r="H23" s="7"/>
      <c r="I23" s="7" t="s">
        <v>36</v>
      </c>
    </row>
    <row r="24" spans="1:9" ht="24.75" customHeight="1">
      <c r="A24" s="5">
        <v>90015</v>
      </c>
      <c r="B24" s="5" t="s">
        <v>26</v>
      </c>
      <c r="C24" s="6">
        <v>14000</v>
      </c>
      <c r="D24" s="7">
        <v>14000</v>
      </c>
      <c r="E24" s="7">
        <v>14000</v>
      </c>
      <c r="F24" s="7"/>
      <c r="G24" s="7"/>
      <c r="H24" s="7"/>
      <c r="I24" s="7" t="s">
        <v>36</v>
      </c>
    </row>
    <row r="25" spans="1:9" ht="24.75" customHeight="1">
      <c r="A25" s="64"/>
      <c r="B25" s="65"/>
      <c r="C25" s="10">
        <f aca="true" t="shared" si="2" ref="C25:H25">SUM(C19:C24)</f>
        <v>774000</v>
      </c>
      <c r="D25" s="10">
        <f t="shared" si="2"/>
        <v>774000</v>
      </c>
      <c r="E25" s="10">
        <f t="shared" si="2"/>
        <v>774000</v>
      </c>
      <c r="F25" s="10">
        <f t="shared" si="2"/>
        <v>0</v>
      </c>
      <c r="G25" s="10">
        <f t="shared" si="2"/>
        <v>0</v>
      </c>
      <c r="H25" s="10">
        <f t="shared" si="2"/>
        <v>0</v>
      </c>
      <c r="I25" s="7" t="s">
        <v>36</v>
      </c>
    </row>
    <row r="26" spans="1:9" ht="24.75" customHeight="1">
      <c r="A26" s="41"/>
      <c r="B26" s="41"/>
      <c r="C26" s="41"/>
      <c r="D26" s="41"/>
      <c r="E26" s="41"/>
      <c r="F26" s="41"/>
      <c r="G26" s="41"/>
      <c r="H26" s="41"/>
      <c r="I26" s="42"/>
    </row>
    <row r="27" spans="1:9" ht="24.75" customHeight="1">
      <c r="A27" s="5">
        <v>92109</v>
      </c>
      <c r="B27" s="5" t="s">
        <v>31</v>
      </c>
      <c r="C27" s="6">
        <v>3000</v>
      </c>
      <c r="D27" s="7">
        <v>3000</v>
      </c>
      <c r="E27" s="7">
        <v>3000</v>
      </c>
      <c r="F27" s="7"/>
      <c r="G27" s="7"/>
      <c r="H27" s="7"/>
      <c r="I27" s="7" t="s">
        <v>36</v>
      </c>
    </row>
    <row r="28" spans="1:9" ht="24.75" customHeight="1">
      <c r="A28" s="64"/>
      <c r="B28" s="65"/>
      <c r="C28" s="10">
        <f aca="true" t="shared" si="3" ref="C28:H28">C27</f>
        <v>3000</v>
      </c>
      <c r="D28" s="10">
        <f t="shared" si="3"/>
        <v>3000</v>
      </c>
      <c r="E28" s="10">
        <f t="shared" si="3"/>
        <v>3000</v>
      </c>
      <c r="F28" s="10">
        <f t="shared" si="3"/>
        <v>0</v>
      </c>
      <c r="G28" s="10">
        <f t="shared" si="3"/>
        <v>0</v>
      </c>
      <c r="H28" s="10">
        <f t="shared" si="3"/>
        <v>0</v>
      </c>
      <c r="I28" s="7" t="s">
        <v>36</v>
      </c>
    </row>
    <row r="29" spans="1:9" ht="24.75" customHeight="1">
      <c r="A29" s="41"/>
      <c r="B29" s="41"/>
      <c r="C29" s="41"/>
      <c r="D29" s="41"/>
      <c r="E29" s="41"/>
      <c r="F29" s="41"/>
      <c r="G29" s="41"/>
      <c r="H29" s="41"/>
      <c r="I29" s="42"/>
    </row>
    <row r="30" spans="1:9" ht="24.75" customHeight="1">
      <c r="A30" s="5">
        <v>92695</v>
      </c>
      <c r="B30" s="5" t="s">
        <v>28</v>
      </c>
      <c r="C30" s="6">
        <v>36000</v>
      </c>
      <c r="D30" s="7">
        <v>36000</v>
      </c>
      <c r="E30" s="7">
        <v>36000</v>
      </c>
      <c r="F30" s="7"/>
      <c r="G30" s="7"/>
      <c r="H30" s="7"/>
      <c r="I30" s="7" t="s">
        <v>36</v>
      </c>
    </row>
    <row r="31" spans="1:9" ht="24.75" customHeight="1">
      <c r="A31" s="5">
        <v>92695</v>
      </c>
      <c r="B31" s="5" t="s">
        <v>29</v>
      </c>
      <c r="C31" s="6">
        <v>8000000</v>
      </c>
      <c r="D31" s="7">
        <v>1800000</v>
      </c>
      <c r="E31" s="7"/>
      <c r="F31" s="7">
        <v>800000</v>
      </c>
      <c r="G31" s="7">
        <v>100000</v>
      </c>
      <c r="H31" s="7">
        <v>900000</v>
      </c>
      <c r="I31" s="7" t="s">
        <v>36</v>
      </c>
    </row>
    <row r="32" spans="1:9" ht="24.75" customHeight="1">
      <c r="A32" s="5">
        <v>92695</v>
      </c>
      <c r="B32" s="5" t="s">
        <v>30</v>
      </c>
      <c r="C32" s="6">
        <v>90000</v>
      </c>
      <c r="D32" s="7">
        <v>90000</v>
      </c>
      <c r="E32" s="7">
        <v>90000</v>
      </c>
      <c r="F32" s="7"/>
      <c r="G32" s="7"/>
      <c r="H32" s="7"/>
      <c r="I32" s="7" t="s">
        <v>36</v>
      </c>
    </row>
    <row r="33" spans="1:9" ht="24.75" customHeight="1">
      <c r="A33" s="5">
        <v>92695</v>
      </c>
      <c r="B33" s="5" t="s">
        <v>38</v>
      </c>
      <c r="C33" s="6">
        <v>100000</v>
      </c>
      <c r="D33" s="7">
        <v>100000</v>
      </c>
      <c r="E33" s="7">
        <v>100000</v>
      </c>
      <c r="F33" s="7"/>
      <c r="G33" s="7"/>
      <c r="H33" s="7"/>
      <c r="I33" s="7" t="s">
        <v>36</v>
      </c>
    </row>
    <row r="34" spans="1:9" ht="24.75" customHeight="1">
      <c r="A34" s="64"/>
      <c r="B34" s="65"/>
      <c r="C34" s="8">
        <f aca="true" t="shared" si="4" ref="C34:H34">SUM(C30:C33)</f>
        <v>8226000</v>
      </c>
      <c r="D34" s="8">
        <f t="shared" si="4"/>
        <v>2026000</v>
      </c>
      <c r="E34" s="8">
        <f t="shared" si="4"/>
        <v>226000</v>
      </c>
      <c r="F34" s="8">
        <f t="shared" si="4"/>
        <v>800000</v>
      </c>
      <c r="G34" s="8">
        <f t="shared" si="4"/>
        <v>100000</v>
      </c>
      <c r="H34" s="8">
        <f t="shared" si="4"/>
        <v>900000</v>
      </c>
      <c r="I34" s="8"/>
    </row>
    <row r="35" spans="1:9" ht="24.75" customHeight="1">
      <c r="A35" s="66"/>
      <c r="B35" s="67"/>
      <c r="C35" s="11">
        <f aca="true" t="shared" si="5" ref="C35:H35">C13+C18+C25+C28+C34</f>
        <v>19179000</v>
      </c>
      <c r="D35" s="11">
        <f t="shared" si="5"/>
        <v>6379000</v>
      </c>
      <c r="E35" s="11">
        <f t="shared" si="5"/>
        <v>3079000</v>
      </c>
      <c r="F35" s="11">
        <f t="shared" si="5"/>
        <v>1600000</v>
      </c>
      <c r="G35" s="11">
        <f t="shared" si="5"/>
        <v>100000</v>
      </c>
      <c r="H35" s="11">
        <f t="shared" si="5"/>
        <v>1600000</v>
      </c>
      <c r="I35" s="11"/>
    </row>
    <row r="40" spans="2:3" ht="12.75">
      <c r="B40" t="s">
        <v>44</v>
      </c>
      <c r="C40" s="22">
        <f>'zał. 4a'!F17+'zał. 4a'!G17+'zał. 4a'!H17</f>
        <v>11113965</v>
      </c>
    </row>
    <row r="41" spans="2:3" ht="12.75">
      <c r="B41" t="s">
        <v>59</v>
      </c>
      <c r="C41" s="22">
        <f>'zał. 4a'!F31</f>
        <v>157000</v>
      </c>
    </row>
    <row r="42" spans="2:3" ht="12.75">
      <c r="B42" t="s">
        <v>61</v>
      </c>
      <c r="C42" s="22">
        <f>'zał. 4a'!H45+'zał. 4a'!F45</f>
        <v>1970000</v>
      </c>
    </row>
    <row r="43" spans="2:3" ht="12.75">
      <c r="B43" t="s">
        <v>60</v>
      </c>
      <c r="C43" s="22" t="e">
        <f>'zał. 4a'!#REF!+'zał. 4a'!E33</f>
        <v>#REF!</v>
      </c>
    </row>
    <row r="44" spans="2:3" ht="12.75">
      <c r="B44" t="s">
        <v>62</v>
      </c>
      <c r="C44" s="22">
        <f>'zał. 4a'!F23</f>
        <v>150000</v>
      </c>
    </row>
    <row r="45" spans="2:3" ht="12.75">
      <c r="B45" t="s">
        <v>45</v>
      </c>
      <c r="C45">
        <v>355099</v>
      </c>
    </row>
    <row r="46" ht="12.75">
      <c r="C46" s="22" t="e">
        <f>SUM(C40:C45)</f>
        <v>#REF!</v>
      </c>
    </row>
  </sheetData>
  <sheetProtection/>
  <mergeCells count="17">
    <mergeCell ref="A13:B13"/>
    <mergeCell ref="A14:I14"/>
    <mergeCell ref="A18:B18"/>
    <mergeCell ref="A34:B34"/>
    <mergeCell ref="A35:B35"/>
    <mergeCell ref="A25:B25"/>
    <mergeCell ref="A26:I26"/>
    <mergeCell ref="A28:B28"/>
    <mergeCell ref="A29:I29"/>
    <mergeCell ref="I1:I3"/>
    <mergeCell ref="D2:D3"/>
    <mergeCell ref="E2:H2"/>
    <mergeCell ref="A5:I5"/>
    <mergeCell ref="A1:A3"/>
    <mergeCell ref="B1:B3"/>
    <mergeCell ref="C1:C3"/>
    <mergeCell ref="D1:H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2.75"/>
  <sheetData>
    <row r="1" ht="12.75">
      <c r="A1">
        <v>14856137</v>
      </c>
    </row>
    <row r="2" ht="12.75">
      <c r="A2">
        <v>355099</v>
      </c>
    </row>
    <row r="3" ht="12.75">
      <c r="A3">
        <f>SUM(A1:A2)</f>
        <v>15211236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komp</cp:lastModifiedBy>
  <cp:lastPrinted>2010-11-10T08:11:50Z</cp:lastPrinted>
  <dcterms:created xsi:type="dcterms:W3CDTF">2005-11-08T19:04:57Z</dcterms:created>
  <dcterms:modified xsi:type="dcterms:W3CDTF">2010-11-10T08:11:52Z</dcterms:modified>
  <cp:category/>
  <cp:version/>
  <cp:contentType/>
  <cp:contentStatus/>
</cp:coreProperties>
</file>